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O:\Downloads Gesellschaften\Solvium\Logistic Fund One\"/>
    </mc:Choice>
  </mc:AlternateContent>
  <xr:revisionPtr revIDLastSave="0" documentId="8_{191361FD-FD7D-4BF3-8A12-31969531ED07}" xr6:coauthVersionLast="46" xr6:coauthVersionMax="46" xr10:uidLastSave="{00000000-0000-0000-0000-000000000000}"/>
  <bookViews>
    <workbookView xWindow="-110" yWindow="-110" windowWidth="19420" windowHeight="10420" xr2:uid="{00000000-000D-0000-FFFF-FFFF00000000}"/>
  </bookViews>
  <sheets>
    <sheet name="Tabelle1" sheetId="1" r:id="rId1"/>
  </sheets>
  <definedNames>
    <definedName name="_xlnm.Print_Area" localSheetId="0">Tabelle1!$B$4:$F$67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1" l="1"/>
  <c r="E23" i="1"/>
  <c r="E25" i="1"/>
  <c r="C26" i="1"/>
  <c r="C55" i="1" s="1"/>
  <c r="E55" i="1"/>
  <c r="E53" i="1"/>
  <c r="C53" i="1" l="1"/>
  <c r="C16" i="1"/>
  <c r="C17" i="1" s="1"/>
  <c r="C34" i="1" l="1"/>
  <c r="E32" i="1" l="1"/>
  <c r="C38" i="1"/>
  <c r="C37" i="1"/>
  <c r="C36" i="1"/>
  <c r="C35" i="1"/>
  <c r="C33" i="1"/>
  <c r="C25" i="1"/>
  <c r="C24" i="1"/>
  <c r="C23" i="1"/>
  <c r="E52" i="1" l="1"/>
  <c r="E54" i="1" s="1"/>
  <c r="E58" i="1"/>
  <c r="C32" i="1"/>
  <c r="C52" i="1" s="1"/>
  <c r="C54" i="1" s="1"/>
  <c r="E59" i="1"/>
</calcChain>
</file>

<file path=xl/sharedStrings.xml><?xml version="1.0" encoding="utf-8"?>
<sst xmlns="http://schemas.openxmlformats.org/spreadsheetml/2006/main" count="60" uniqueCount="49">
  <si>
    <t>in EUR</t>
  </si>
  <si>
    <t>Anlagebetrag (Erwerbspreis)</t>
  </si>
  <si>
    <t>in %</t>
  </si>
  <si>
    <t>Laufende Kosten pro Jahr</t>
  </si>
  <si>
    <t>in % p.a.</t>
  </si>
  <si>
    <t>Produktkosten</t>
  </si>
  <si>
    <t>im 1. Jahr</t>
  </si>
  <si>
    <t>ab dem 2. Jahr</t>
  </si>
  <si>
    <t>Ausgabeaufschlag (Agio)</t>
  </si>
  <si>
    <t>Geschlossenes Investmentvermögen in der Form einer geschlossenen inländischen
Publikumsinvestmentkommanditgesellschaft (Geschlossener Publikums-AIF) i. S. d. § 1 Kapitalanlagegesetzbuch (KAGB)</t>
  </si>
  <si>
    <t>davon KVG</t>
  </si>
  <si>
    <t>davon Auslagerung Fondsbuchhaltung, Anlegerbetreuung</t>
  </si>
  <si>
    <t>Produktkosten (gesamt)</t>
  </si>
  <si>
    <t>Ex-ante Kosteninformation</t>
  </si>
  <si>
    <t>Produkt:</t>
  </si>
  <si>
    <t>Produktart:</t>
  </si>
  <si>
    <t>Beteiligungsbetrag in EUR</t>
  </si>
  <si>
    <t>angenommene Restlaufzeit in Jahren</t>
  </si>
  <si>
    <t>Dienstleistungskosten</t>
  </si>
  <si>
    <t>Diensleistungskosten</t>
  </si>
  <si>
    <t>davon Haftungsübernahme persönlich haftender Gesellschafter</t>
  </si>
  <si>
    <t>davon Vergütung Geschäftsführender Kommanditist</t>
  </si>
  <si>
    <t>davon Zuwendungen an den Vermittler</t>
  </si>
  <si>
    <t xml:space="preserve">                   davon Zuwendungen an den Vermittler</t>
  </si>
  <si>
    <t>davon Vergütung Treuhänderin</t>
  </si>
  <si>
    <t>davon Vergütung Verwahrstelle</t>
  </si>
  <si>
    <t>2. Kostenzusammenfassung bezogen auf den Beteiligungsbetrag bei einer angenommenen Restlaufzeit von 6 Jahren</t>
  </si>
  <si>
    <t>1. Aufstellung der Kostenpositionen und Vertriebsvergütungen (Zuwendungen) bezogen auf den Beteiligungsbetrag</t>
  </si>
  <si>
    <t>zusätzlich im Verkaufsjahr</t>
  </si>
  <si>
    <t>Ausstiegskosten (einmalig)</t>
  </si>
  <si>
    <t xml:space="preserve">                   davon Zuwendungen an den Vermittler*</t>
  </si>
  <si>
    <t xml:space="preserve">               Initialkosten</t>
  </si>
  <si>
    <t>Einstiegskosten (einmalig)</t>
  </si>
  <si>
    <t>Vorstehende Tabelle veranschaulicht exemplarisch die kumulative Wirkung der Kosten auf die Rendite der Anlage. Die Darstellung enthält keine Aussagen über die Höhe der Rendite selbst. Die Kosten verringern die Rendite während der angenommenen Haltedauer. Im ersten Jahr machen sich die Einstiegskosten bemerkbar, d.h. die produktbezogenen Initial- und Vertriebskosten. Die laufenden Kosten variieren tatäschlich in Abhängigkeit von der Entwicklung des Nettoinventarwerts.</t>
  </si>
  <si>
    <t>Hinweise und Erläuterungen</t>
  </si>
  <si>
    <t>Die Kosteninformationen beziehen sich auf die angenommene Haltedauer von 6 Jahren. Eine abweichende Haltedauer ist nicht berücksichtigt. Die tatsächlichen Kosten können z.B. in Abhängigkeit der Haltedauer variieren. Die Zahlen sind Schätzungen und können in der Zukunft anders ausfallen.</t>
  </si>
  <si>
    <t>Solvium Logistic Fund One GmbH &amp; Co. geschlossene InvKG (AIF)</t>
  </si>
  <si>
    <t>* Im Rahmen des Erwerbs des AIF fallen keine Dienstleistungskosten seitens der den AIF verwaltenden Kapitalverwaltungsgesellschaft an. Die an den Vermittler gezahlte Vermittlungsprovision ist als Bestandteil der beim Erwerb des AF anfallenden Produktkosten ausgewiesen.</t>
  </si>
  <si>
    <t>Gegenstand dieses Dokuments ist die gesetzlich vorgeschriebene Information vor Geschäftsabschluss über die voraussichtlichen Kosten bezogen auf Ihre Kapitalanlage. Bei den Daten handelt es sich um Schätzungen auf der Grundlage von Annahmen. Die tatsächlichen Kosten können hiervon abweichen. Der Vertriebspartner sollte die Darstellung unbedingt plausibilisieren bevor er diese an Endkunden weiterreicht. Eine Haftung der Solvium Capital Vertriebs GmbH für das Dokument, welches dem Kunden auszuhändigen ist, ist ausgeschlossen.</t>
  </si>
  <si>
    <t>in EUR (insgesamt)</t>
  </si>
  <si>
    <t xml:space="preserve">               Vertriebskosten und Agio</t>
  </si>
  <si>
    <t>Produktkosten und Agio</t>
  </si>
  <si>
    <t>Gesamtkosten und Agio</t>
  </si>
  <si>
    <t xml:space="preserve">                   davon Zuwendungen (einschließlich Agio) an den Vermittler</t>
  </si>
  <si>
    <t>3. Auswirkungen der Kosten (einschließlich Agio) auf die Rendite der Anlage bezogen auf den Beteiligungsbetrag</t>
  </si>
  <si>
    <t>Kundenname:</t>
  </si>
  <si>
    <t>Max Muster</t>
  </si>
  <si>
    <t>Beratername:</t>
  </si>
  <si>
    <t>Klaus Berater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</si>
</sst>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13"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u/>
      <sz val="14"/>
      <color theme="1"/>
      <name val="Calibri"/>
      <family val="2"/>
      <scheme val="minor"/>
    </font>
    <font>
      <b/>
      <sz val="14"/>
      <color theme="1"/>
      <name val="Calibri"/>
      <family val="2"/>
      <scheme val="minor"/>
    </font>
    <font>
      <i/>
      <sz val="9"/>
      <color theme="1"/>
      <name val="Calibri"/>
      <family val="2"/>
      <scheme val="minor"/>
    </font>
    <font>
      <b/>
      <sz val="20"/>
      <color theme="1"/>
      <name val="Calibri"/>
      <family val="2"/>
      <scheme val="minor"/>
    </font>
    <font>
      <i/>
      <sz val="11"/>
      <color theme="1"/>
      <name val="Calibri"/>
      <family val="2"/>
      <scheme val="minor"/>
    </font>
    <font>
      <sz val="12"/>
      <color theme="1"/>
      <name val="Calibri"/>
      <family val="2"/>
      <scheme val="minor"/>
    </font>
    <font>
      <b/>
      <u/>
      <sz val="11"/>
      <color theme="1"/>
      <name val="Calibri"/>
      <family val="2"/>
      <scheme val="minor"/>
    </font>
    <font>
      <b/>
      <i/>
      <u/>
      <sz val="11"/>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9"/>
        <bgColor indexed="64"/>
      </patternFill>
    </fill>
  </fills>
  <borders count="18">
    <border>
      <left/>
      <right/>
      <top/>
      <bottom/>
      <diagonal/>
    </border>
    <border>
      <left/>
      <right/>
      <top style="thin">
        <color indexed="64"/>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12">
    <xf numFmtId="0" fontId="0" fillId="0" borderId="0" xfId="0"/>
    <xf numFmtId="0" fontId="7" fillId="0" borderId="0" xfId="0" applyFont="1" applyFill="1" applyProtection="1">
      <protection hidden="1"/>
    </xf>
    <xf numFmtId="0" fontId="0" fillId="0" borderId="0" xfId="0" applyFill="1" applyProtection="1">
      <protection hidden="1"/>
    </xf>
    <xf numFmtId="0" fontId="4" fillId="0" borderId="0" xfId="0" applyFont="1" applyFill="1" applyBorder="1" applyProtection="1">
      <protection hidden="1"/>
    </xf>
    <xf numFmtId="0" fontId="0" fillId="0" borderId="0" xfId="0" applyFill="1" applyBorder="1" applyProtection="1">
      <protection hidden="1"/>
    </xf>
    <xf numFmtId="0" fontId="4" fillId="0" borderId="0" xfId="0" applyFont="1" applyFill="1" applyBorder="1" applyAlignment="1" applyProtection="1">
      <alignment vertical="top"/>
      <protection hidden="1"/>
    </xf>
    <xf numFmtId="0" fontId="5" fillId="0" borderId="0" xfId="0" applyFont="1" applyFill="1" applyBorder="1" applyProtection="1">
      <protection hidden="1"/>
    </xf>
    <xf numFmtId="0" fontId="2" fillId="0" borderId="0" xfId="0" applyFont="1" applyFill="1" applyBorder="1" applyProtection="1">
      <protection hidden="1"/>
    </xf>
    <xf numFmtId="0" fontId="2" fillId="0" borderId="0" xfId="0" applyFont="1" applyFill="1" applyProtection="1">
      <protection hidden="1"/>
    </xf>
    <xf numFmtId="0" fontId="2" fillId="0" borderId="7" xfId="0" applyFont="1" applyFill="1" applyBorder="1" applyProtection="1">
      <protection hidden="1"/>
    </xf>
    <xf numFmtId="0" fontId="2" fillId="0" borderId="8" xfId="0" applyFont="1" applyFill="1" applyBorder="1" applyProtection="1">
      <protection hidden="1"/>
    </xf>
    <xf numFmtId="0" fontId="2" fillId="0" borderId="12" xfId="0" applyFont="1" applyFill="1" applyBorder="1" applyProtection="1">
      <protection hidden="1"/>
    </xf>
    <xf numFmtId="0" fontId="2" fillId="0" borderId="3" xfId="0" applyFont="1" applyFill="1" applyBorder="1" applyProtection="1">
      <protection hidden="1"/>
    </xf>
    <xf numFmtId="2" fontId="2" fillId="0" borderId="0" xfId="0" applyNumberFormat="1" applyFont="1" applyFill="1" applyBorder="1" applyAlignment="1" applyProtection="1">
      <alignment horizontal="right"/>
      <protection hidden="1"/>
    </xf>
    <xf numFmtId="0" fontId="2" fillId="0" borderId="13" xfId="0" applyFont="1" applyFill="1" applyBorder="1" applyProtection="1">
      <protection hidden="1"/>
    </xf>
    <xf numFmtId="0" fontId="2" fillId="0" borderId="13" xfId="0" applyFont="1" applyFill="1" applyBorder="1" applyAlignment="1" applyProtection="1">
      <alignment horizontal="center"/>
      <protection hidden="1"/>
    </xf>
    <xf numFmtId="0" fontId="2" fillId="0" borderId="9" xfId="0" applyFont="1" applyFill="1" applyBorder="1" applyProtection="1">
      <protection hidden="1"/>
    </xf>
    <xf numFmtId="4" fontId="0" fillId="0" borderId="1" xfId="0" applyNumberFormat="1" applyFill="1" applyBorder="1" applyProtection="1">
      <protection hidden="1"/>
    </xf>
    <xf numFmtId="0" fontId="0" fillId="0" borderId="1" xfId="0" applyFill="1" applyBorder="1" applyProtection="1">
      <protection hidden="1"/>
    </xf>
    <xf numFmtId="0" fontId="0" fillId="0" borderId="14" xfId="0" applyFill="1" applyBorder="1" applyProtection="1">
      <protection hidden="1"/>
    </xf>
    <xf numFmtId="4" fontId="0" fillId="0" borderId="0" xfId="0" applyNumberFormat="1" applyFill="1" applyBorder="1" applyProtection="1">
      <protection hidden="1"/>
    </xf>
    <xf numFmtId="0" fontId="2" fillId="0" borderId="6" xfId="0" applyFont="1" applyFill="1" applyBorder="1" applyProtection="1">
      <protection hidden="1"/>
    </xf>
    <xf numFmtId="4" fontId="2" fillId="0" borderId="5" xfId="0" applyNumberFormat="1" applyFont="1" applyFill="1" applyBorder="1" applyProtection="1">
      <protection hidden="1"/>
    </xf>
    <xf numFmtId="0" fontId="0" fillId="0" borderId="5" xfId="0" applyFill="1" applyBorder="1" applyProtection="1">
      <protection hidden="1"/>
    </xf>
    <xf numFmtId="10" fontId="0" fillId="0" borderId="15" xfId="0" applyNumberFormat="1" applyFill="1" applyBorder="1" applyAlignment="1" applyProtection="1">
      <alignment horizontal="center"/>
      <protection hidden="1"/>
    </xf>
    <xf numFmtId="0" fontId="10" fillId="0" borderId="6" xfId="0" applyFont="1" applyFill="1" applyBorder="1" applyProtection="1">
      <protection hidden="1"/>
    </xf>
    <xf numFmtId="0" fontId="0" fillId="0" borderId="15" xfId="0" applyFill="1" applyBorder="1" applyProtection="1">
      <protection hidden="1"/>
    </xf>
    <xf numFmtId="0" fontId="2" fillId="0" borderId="5" xfId="0" applyFont="1" applyFill="1" applyBorder="1" applyAlignment="1" applyProtection="1">
      <alignment horizontal="right"/>
      <protection hidden="1"/>
    </xf>
    <xf numFmtId="0" fontId="0" fillId="0" borderId="5" xfId="0" applyFill="1" applyBorder="1" applyAlignment="1" applyProtection="1">
      <alignment horizontal="center"/>
      <protection hidden="1"/>
    </xf>
    <xf numFmtId="0" fontId="2" fillId="0" borderId="15" xfId="0" applyFont="1" applyFill="1" applyBorder="1" applyAlignment="1" applyProtection="1">
      <alignment horizontal="center"/>
      <protection hidden="1"/>
    </xf>
    <xf numFmtId="0" fontId="0" fillId="0" borderId="6" xfId="0" applyFont="1" applyFill="1" applyBorder="1" applyAlignment="1" applyProtection="1">
      <alignment vertical="center"/>
      <protection hidden="1"/>
    </xf>
    <xf numFmtId="2" fontId="0" fillId="0" borderId="5" xfId="0" applyNumberFormat="1" applyFont="1" applyFill="1" applyBorder="1" applyAlignment="1" applyProtection="1">
      <alignment horizontal="right" vertical="center"/>
      <protection hidden="1"/>
    </xf>
    <xf numFmtId="0" fontId="0" fillId="0" borderId="5" xfId="0" applyFont="1" applyFill="1" applyBorder="1" applyAlignment="1" applyProtection="1">
      <alignment horizontal="center" vertical="center"/>
      <protection hidden="1"/>
    </xf>
    <xf numFmtId="164" fontId="0" fillId="0" borderId="15" xfId="0" applyNumberFormat="1" applyFont="1" applyFill="1" applyBorder="1" applyAlignment="1" applyProtection="1">
      <alignment horizontal="center" vertical="center"/>
      <protection hidden="1"/>
    </xf>
    <xf numFmtId="0" fontId="8" fillId="0" borderId="6" xfId="0" applyFont="1" applyFill="1" applyBorder="1" applyAlignment="1" applyProtection="1">
      <alignment horizontal="right" vertical="center"/>
      <protection hidden="1"/>
    </xf>
    <xf numFmtId="2" fontId="8" fillId="0" borderId="5" xfId="0" applyNumberFormat="1" applyFont="1" applyFill="1" applyBorder="1" applyAlignment="1" applyProtection="1">
      <alignment horizontal="right" vertical="center"/>
      <protection hidden="1"/>
    </xf>
    <xf numFmtId="0" fontId="8" fillId="0" borderId="5" xfId="0" applyFont="1" applyFill="1" applyBorder="1" applyAlignment="1" applyProtection="1">
      <alignment horizontal="center" vertical="center"/>
      <protection hidden="1"/>
    </xf>
    <xf numFmtId="164" fontId="8" fillId="0" borderId="15" xfId="0" applyNumberFormat="1" applyFont="1" applyFill="1" applyBorder="1" applyAlignment="1" applyProtection="1">
      <alignment horizontal="center" vertical="center"/>
      <protection hidden="1"/>
    </xf>
    <xf numFmtId="0" fontId="0" fillId="0" borderId="6" xfId="0" applyFont="1" applyFill="1" applyBorder="1" applyProtection="1">
      <protection hidden="1"/>
    </xf>
    <xf numFmtId="4" fontId="0" fillId="0" borderId="5" xfId="0" applyNumberFormat="1" applyFill="1" applyBorder="1" applyAlignment="1" applyProtection="1">
      <alignment horizontal="right"/>
      <protection hidden="1"/>
    </xf>
    <xf numFmtId="164" fontId="0" fillId="0" borderId="15" xfId="0" applyNumberFormat="1" applyFill="1" applyBorder="1" applyAlignment="1" applyProtection="1">
      <alignment horizontal="center"/>
      <protection hidden="1"/>
    </xf>
    <xf numFmtId="0" fontId="0" fillId="0" borderId="6" xfId="0" applyFont="1" applyFill="1" applyBorder="1" applyAlignment="1" applyProtection="1">
      <alignment horizontal="left"/>
      <protection hidden="1"/>
    </xf>
    <xf numFmtId="4" fontId="8" fillId="0" borderId="5" xfId="0" applyNumberFormat="1" applyFont="1" applyFill="1" applyBorder="1" applyAlignment="1" applyProtection="1">
      <alignment horizontal="right"/>
      <protection hidden="1"/>
    </xf>
    <xf numFmtId="9" fontId="8" fillId="0" borderId="5" xfId="0" applyNumberFormat="1" applyFont="1" applyFill="1" applyBorder="1" applyAlignment="1" applyProtection="1">
      <alignment horizontal="center"/>
      <protection hidden="1"/>
    </xf>
    <xf numFmtId="164" fontId="8" fillId="0" borderId="15" xfId="0" applyNumberFormat="1" applyFont="1" applyFill="1" applyBorder="1" applyAlignment="1" applyProtection="1">
      <alignment horizontal="center"/>
      <protection hidden="1"/>
    </xf>
    <xf numFmtId="0" fontId="8" fillId="0" borderId="6" xfId="0" applyFont="1" applyFill="1" applyBorder="1" applyAlignment="1" applyProtection="1">
      <alignment horizontal="right"/>
      <protection hidden="1"/>
    </xf>
    <xf numFmtId="9" fontId="0" fillId="0" borderId="5" xfId="0" applyNumberFormat="1" applyFill="1" applyBorder="1" applyAlignment="1" applyProtection="1">
      <alignment horizontal="center"/>
      <protection hidden="1"/>
    </xf>
    <xf numFmtId="0" fontId="6" fillId="0" borderId="10" xfId="0" applyFont="1" applyFill="1" applyBorder="1" applyAlignment="1" applyProtection="1">
      <alignment horizontal="right"/>
      <protection hidden="1"/>
    </xf>
    <xf numFmtId="0" fontId="3" fillId="0" borderId="2" xfId="0" applyFont="1" applyFill="1" applyBorder="1" applyAlignment="1" applyProtection="1">
      <alignment horizontal="center"/>
      <protection hidden="1"/>
    </xf>
    <xf numFmtId="164" fontId="6" fillId="0" borderId="16" xfId="0" applyNumberFormat="1" applyFont="1" applyFill="1" applyBorder="1" applyAlignment="1" applyProtection="1">
      <alignment horizontal="center"/>
      <protection hidden="1"/>
    </xf>
    <xf numFmtId="0" fontId="0" fillId="0" borderId="3" xfId="0" applyFill="1" applyBorder="1" applyProtection="1">
      <protection hidden="1"/>
    </xf>
    <xf numFmtId="9" fontId="0" fillId="0" borderId="0" xfId="0" applyNumberFormat="1" applyFill="1" applyBorder="1" applyAlignment="1" applyProtection="1">
      <alignment horizontal="right"/>
      <protection hidden="1"/>
    </xf>
    <xf numFmtId="0" fontId="0" fillId="0" borderId="13" xfId="0" applyFill="1" applyBorder="1" applyProtection="1">
      <protection hidden="1"/>
    </xf>
    <xf numFmtId="2" fontId="0" fillId="0" borderId="5" xfId="0" applyNumberFormat="1" applyFill="1" applyBorder="1" applyAlignment="1" applyProtection="1">
      <alignment horizontal="right"/>
      <protection hidden="1"/>
    </xf>
    <xf numFmtId="0" fontId="0" fillId="0" borderId="2" xfId="0" applyFill="1" applyBorder="1" applyProtection="1">
      <protection hidden="1"/>
    </xf>
    <xf numFmtId="10" fontId="0" fillId="0" borderId="16" xfId="0" applyNumberFormat="1" applyFill="1" applyBorder="1" applyAlignment="1" applyProtection="1">
      <alignment horizontal="center"/>
      <protection hidden="1"/>
    </xf>
    <xf numFmtId="2" fontId="8" fillId="0" borderId="5" xfId="0" applyNumberFormat="1" applyFont="1" applyFill="1" applyBorder="1" applyAlignment="1" applyProtection="1">
      <alignment horizontal="right"/>
      <protection hidden="1"/>
    </xf>
    <xf numFmtId="0" fontId="8" fillId="0" borderId="2" xfId="0" applyFont="1" applyFill="1" applyBorder="1" applyProtection="1">
      <protection hidden="1"/>
    </xf>
    <xf numFmtId="10" fontId="8" fillId="0" borderId="16" xfId="0" applyNumberFormat="1" applyFont="1" applyFill="1" applyBorder="1" applyAlignment="1" applyProtection="1">
      <alignment horizontal="center"/>
      <protection hidden="1"/>
    </xf>
    <xf numFmtId="164" fontId="0" fillId="0" borderId="16" xfId="0" applyNumberFormat="1" applyFill="1" applyBorder="1" applyAlignment="1" applyProtection="1">
      <alignment horizontal="center"/>
      <protection hidden="1"/>
    </xf>
    <xf numFmtId="164" fontId="0" fillId="0" borderId="0" xfId="0" applyNumberFormat="1" applyFill="1" applyProtection="1">
      <protection hidden="1"/>
    </xf>
    <xf numFmtId="164" fontId="8" fillId="0" borderId="16" xfId="0" applyNumberFormat="1" applyFont="1" applyFill="1" applyBorder="1" applyAlignment="1" applyProtection="1">
      <alignment horizontal="center"/>
      <protection hidden="1"/>
    </xf>
    <xf numFmtId="165" fontId="0" fillId="0" borderId="0" xfId="0" applyNumberFormat="1" applyFill="1" applyProtection="1">
      <protection hidden="1"/>
    </xf>
    <xf numFmtId="0" fontId="0" fillId="0" borderId="6" xfId="0" applyFill="1" applyBorder="1" applyAlignment="1" applyProtection="1">
      <alignment horizontal="right"/>
      <protection hidden="1"/>
    </xf>
    <xf numFmtId="10" fontId="0" fillId="0" borderId="0" xfId="0" applyNumberFormat="1" applyFill="1" applyProtection="1">
      <protection hidden="1"/>
    </xf>
    <xf numFmtId="0" fontId="2" fillId="0" borderId="6" xfId="0" applyFont="1" applyFill="1" applyBorder="1" applyAlignment="1" applyProtection="1">
      <alignment horizontal="left"/>
      <protection hidden="1"/>
    </xf>
    <xf numFmtId="0" fontId="0" fillId="0" borderId="6" xfId="0" applyFill="1" applyBorder="1" applyAlignment="1" applyProtection="1">
      <alignment horizontal="left"/>
      <protection hidden="1"/>
    </xf>
    <xf numFmtId="2" fontId="0" fillId="0" borderId="5" xfId="0" applyNumberFormat="1" applyFill="1" applyBorder="1" applyProtection="1">
      <protection hidden="1"/>
    </xf>
    <xf numFmtId="2" fontId="8" fillId="0" borderId="5" xfId="0" applyNumberFormat="1" applyFont="1" applyFill="1" applyBorder="1" applyProtection="1">
      <protection hidden="1"/>
    </xf>
    <xf numFmtId="0" fontId="8" fillId="0" borderId="5" xfId="0" applyFont="1" applyFill="1" applyBorder="1" applyProtection="1">
      <protection hidden="1"/>
    </xf>
    <xf numFmtId="10" fontId="8" fillId="0" borderId="15" xfId="0" applyNumberFormat="1" applyFont="1" applyFill="1" applyBorder="1" applyAlignment="1" applyProtection="1">
      <alignment horizontal="center"/>
      <protection hidden="1"/>
    </xf>
    <xf numFmtId="0" fontId="0" fillId="0" borderId="6" xfId="0" applyFill="1" applyBorder="1" applyProtection="1">
      <protection hidden="1"/>
    </xf>
    <xf numFmtId="164" fontId="0" fillId="0" borderId="5" xfId="0" applyNumberFormat="1" applyFill="1" applyBorder="1" applyAlignment="1" applyProtection="1">
      <alignment horizontal="center"/>
      <protection hidden="1"/>
    </xf>
    <xf numFmtId="0" fontId="11" fillId="0" borderId="10" xfId="0" applyFont="1" applyFill="1" applyBorder="1" applyProtection="1">
      <protection hidden="1"/>
    </xf>
    <xf numFmtId="10" fontId="3" fillId="0" borderId="2" xfId="0" applyNumberFormat="1" applyFont="1" applyFill="1" applyBorder="1" applyAlignment="1" applyProtection="1">
      <alignment horizontal="center"/>
      <protection hidden="1"/>
    </xf>
    <xf numFmtId="0" fontId="2" fillId="0" borderId="2" xfId="0" applyFont="1" applyFill="1" applyBorder="1" applyProtection="1">
      <protection hidden="1"/>
    </xf>
    <xf numFmtId="164" fontId="3" fillId="0" borderId="16" xfId="0" applyNumberFormat="1" applyFont="1" applyFill="1" applyBorder="1" applyAlignment="1" applyProtection="1">
      <alignment horizontal="center"/>
      <protection hidden="1"/>
    </xf>
    <xf numFmtId="0" fontId="3" fillId="0" borderId="10" xfId="0" applyFont="1" applyFill="1" applyBorder="1" applyProtection="1">
      <protection hidden="1"/>
    </xf>
    <xf numFmtId="0" fontId="0" fillId="0" borderId="15" xfId="0" applyFill="1" applyBorder="1" applyAlignment="1" applyProtection="1">
      <alignment horizontal="center"/>
      <protection hidden="1"/>
    </xf>
    <xf numFmtId="0" fontId="0" fillId="0" borderId="1" xfId="0" applyFill="1" applyBorder="1" applyAlignment="1" applyProtection="1">
      <alignment horizontal="center"/>
      <protection hidden="1"/>
    </xf>
    <xf numFmtId="0" fontId="0" fillId="0" borderId="14" xfId="0" applyFill="1" applyBorder="1" applyAlignment="1" applyProtection="1">
      <alignment horizontal="center"/>
      <protection hidden="1"/>
    </xf>
    <xf numFmtId="0" fontId="0" fillId="0" borderId="9" xfId="0" applyFont="1" applyFill="1" applyBorder="1" applyProtection="1">
      <protection hidden="1"/>
    </xf>
    <xf numFmtId="2" fontId="0" fillId="0" borderId="5" xfId="0" applyNumberFormat="1" applyFont="1" applyFill="1" applyBorder="1" applyAlignment="1" applyProtection="1">
      <alignment horizontal="right"/>
      <protection hidden="1"/>
    </xf>
    <xf numFmtId="0" fontId="0" fillId="0" borderId="1" xfId="0" applyFont="1" applyFill="1" applyBorder="1" applyAlignment="1" applyProtection="1">
      <alignment horizontal="center"/>
      <protection hidden="1"/>
    </xf>
    <xf numFmtId="164" fontId="0" fillId="0" borderId="15" xfId="0" applyNumberFormat="1" applyFont="1" applyFill="1" applyBorder="1" applyAlignment="1" applyProtection="1">
      <alignment horizontal="center"/>
      <protection hidden="1"/>
    </xf>
    <xf numFmtId="4" fontId="2" fillId="0" borderId="5" xfId="0" applyNumberFormat="1" applyFont="1" applyFill="1" applyBorder="1" applyAlignment="1" applyProtection="1">
      <alignment horizontal="right"/>
      <protection hidden="1"/>
    </xf>
    <xf numFmtId="164" fontId="2" fillId="0" borderId="15" xfId="0" applyNumberFormat="1" applyFont="1" applyFill="1" applyBorder="1" applyAlignment="1" applyProtection="1">
      <alignment horizontal="center"/>
      <protection hidden="1"/>
    </xf>
    <xf numFmtId="165" fontId="0" fillId="0" borderId="15" xfId="1" applyNumberFormat="1" applyFont="1" applyFill="1" applyBorder="1" applyAlignment="1" applyProtection="1">
      <alignment horizontal="center"/>
      <protection hidden="1"/>
    </xf>
    <xf numFmtId="0" fontId="11" fillId="0" borderId="6" xfId="0" applyFont="1" applyFill="1" applyBorder="1" applyProtection="1">
      <protection hidden="1"/>
    </xf>
    <xf numFmtId="2" fontId="0" fillId="0" borderId="5" xfId="0" applyNumberFormat="1" applyFill="1" applyBorder="1" applyAlignment="1" applyProtection="1">
      <protection hidden="1"/>
    </xf>
    <xf numFmtId="164" fontId="0" fillId="0" borderId="15" xfId="1" applyNumberFormat="1" applyFont="1" applyFill="1" applyBorder="1" applyAlignment="1" applyProtection="1">
      <alignment horizontal="center"/>
      <protection hidden="1"/>
    </xf>
    <xf numFmtId="4" fontId="0" fillId="0" borderId="1" xfId="0" applyNumberFormat="1" applyFill="1" applyBorder="1" applyAlignment="1" applyProtection="1">
      <alignment horizontal="right"/>
      <protection hidden="1"/>
    </xf>
    <xf numFmtId="9" fontId="0" fillId="0" borderId="1" xfId="0" applyNumberFormat="1" applyFill="1" applyBorder="1" applyAlignment="1" applyProtection="1">
      <alignment horizontal="center"/>
      <protection hidden="1"/>
    </xf>
    <xf numFmtId="164" fontId="0" fillId="0" borderId="14" xfId="0" applyNumberFormat="1" applyFill="1" applyBorder="1" applyAlignment="1" applyProtection="1">
      <alignment horizontal="center"/>
      <protection hidden="1"/>
    </xf>
    <xf numFmtId="0" fontId="0" fillId="0" borderId="4" xfId="0" applyFill="1" applyBorder="1" applyProtection="1">
      <protection hidden="1"/>
    </xf>
    <xf numFmtId="10" fontId="0" fillId="0" borderId="11" xfId="0" applyNumberFormat="1" applyFill="1" applyBorder="1" applyAlignment="1" applyProtection="1">
      <alignment horizontal="center"/>
      <protection hidden="1"/>
    </xf>
    <xf numFmtId="9" fontId="0" fillId="0" borderId="11" xfId="0" applyNumberFormat="1" applyFill="1" applyBorder="1" applyAlignment="1" applyProtection="1">
      <alignment horizontal="center"/>
      <protection hidden="1"/>
    </xf>
    <xf numFmtId="10" fontId="0" fillId="0" borderId="17" xfId="1" applyNumberFormat="1" applyFont="1" applyFill="1" applyBorder="1" applyAlignment="1" applyProtection="1">
      <alignment horizontal="center"/>
      <protection hidden="1"/>
    </xf>
    <xf numFmtId="4" fontId="2" fillId="2" borderId="8" xfId="0" applyNumberFormat="1" applyFont="1" applyFill="1" applyBorder="1" applyProtection="1">
      <protection locked="0" hidden="1"/>
    </xf>
    <xf numFmtId="164" fontId="8" fillId="2" borderId="15" xfId="0" applyNumberFormat="1" applyFont="1" applyFill="1" applyBorder="1" applyAlignment="1" applyProtection="1">
      <alignment horizontal="center"/>
      <protection locked="0" hidden="1"/>
    </xf>
    <xf numFmtId="10" fontId="0" fillId="0" borderId="13" xfId="0" applyNumberFormat="1" applyFont="1" applyFill="1" applyBorder="1" applyAlignment="1" applyProtection="1">
      <alignment horizontal="center"/>
      <protection locked="0" hidden="1"/>
    </xf>
    <xf numFmtId="4" fontId="0" fillId="0" borderId="5" xfId="0" applyNumberFormat="1" applyFont="1" applyFill="1" applyBorder="1" applyAlignment="1" applyProtection="1">
      <alignment horizontal="right"/>
      <protection hidden="1"/>
    </xf>
    <xf numFmtId="0" fontId="12" fillId="0" borderId="0" xfId="0" applyFont="1" applyBorder="1" applyAlignment="1" applyProtection="1">
      <protection hidden="1"/>
    </xf>
    <xf numFmtId="0" fontId="5" fillId="0" borderId="0" xfId="0" applyFont="1" applyFill="1" applyBorder="1" applyAlignment="1" applyProtection="1">
      <alignment vertical="top" wrapText="1"/>
      <protection hidden="1"/>
    </xf>
    <xf numFmtId="0" fontId="0" fillId="0" borderId="0" xfId="0" applyFill="1" applyAlignment="1" applyProtection="1">
      <alignment vertical="top"/>
      <protection hidden="1"/>
    </xf>
    <xf numFmtId="0" fontId="9" fillId="0" borderId="0" xfId="0" applyFont="1" applyFill="1" applyAlignment="1" applyProtection="1">
      <alignment vertical="center" wrapText="1"/>
      <protection hidden="1"/>
    </xf>
    <xf numFmtId="0" fontId="0" fillId="0" borderId="3" xfId="0" applyFill="1" applyBorder="1" applyAlignment="1" applyProtection="1">
      <alignment vertical="center" wrapText="1"/>
      <protection hidden="1"/>
    </xf>
    <xf numFmtId="0" fontId="0" fillId="0" borderId="0" xfId="0" applyFill="1" applyBorder="1" applyAlignment="1" applyProtection="1">
      <alignment vertical="center" wrapText="1"/>
      <protection hidden="1"/>
    </xf>
    <xf numFmtId="0" fontId="0" fillId="0" borderId="13" xfId="0" applyFill="1" applyBorder="1" applyAlignment="1" applyProtection="1">
      <alignment vertical="center" wrapText="1"/>
      <protection hidden="1"/>
    </xf>
    <xf numFmtId="0" fontId="0" fillId="0" borderId="0" xfId="0" applyFill="1" applyAlignment="1" applyProtection="1">
      <alignment vertical="center" wrapText="1"/>
      <protection hidden="1"/>
    </xf>
    <xf numFmtId="4" fontId="5" fillId="2" borderId="0" xfId="0" applyNumberFormat="1" applyFont="1" applyFill="1" applyBorder="1" applyAlignment="1" applyProtection="1">
      <protection locked="0" hidden="1"/>
    </xf>
    <xf numFmtId="0" fontId="0" fillId="0" borderId="0" xfId="0" applyAlignment="1" applyProtection="1">
      <protection locked="0" hidden="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G66"/>
  <sheetViews>
    <sheetView showGridLines="0" tabSelected="1" zoomScaleNormal="100" workbookViewId="0">
      <selection activeCell="C7" sqref="C7:E7"/>
    </sheetView>
  </sheetViews>
  <sheetFormatPr baseColWidth="10" defaultColWidth="11.453125" defaultRowHeight="14.5" x14ac:dyDescent="0.35"/>
  <cols>
    <col min="1" max="1" width="3.453125" style="2" customWidth="1"/>
    <col min="2" max="2" width="65.54296875" style="2" customWidth="1"/>
    <col min="3" max="3" width="24.81640625" style="2" customWidth="1"/>
    <col min="4" max="4" width="12.7265625" style="2" customWidth="1"/>
    <col min="5" max="5" width="26.26953125" style="2" customWidth="1"/>
    <col min="6" max="6" width="11.453125" style="2"/>
    <col min="7" max="7" width="24.7265625" style="2" customWidth="1"/>
    <col min="8" max="16384" width="11.453125" style="2"/>
  </cols>
  <sheetData>
    <row r="2" spans="2:6" ht="26" x14ac:dyDescent="0.6">
      <c r="B2" s="1" t="s">
        <v>13</v>
      </c>
    </row>
    <row r="3" spans="2:6" ht="73.5" customHeight="1" x14ac:dyDescent="0.35">
      <c r="B3" s="105" t="s">
        <v>38</v>
      </c>
      <c r="C3" s="105"/>
      <c r="D3" s="105"/>
      <c r="E3" s="105"/>
      <c r="F3" s="105"/>
    </row>
    <row r="4" spans="2:6" ht="18.5" x14ac:dyDescent="0.45">
      <c r="B4" s="3" t="s">
        <v>14</v>
      </c>
      <c r="C4" s="3" t="s">
        <v>36</v>
      </c>
      <c r="D4" s="4"/>
      <c r="E4" s="4"/>
    </row>
    <row r="5" spans="2:6" ht="82.5" customHeight="1" x14ac:dyDescent="0.35">
      <c r="B5" s="5" t="s">
        <v>15</v>
      </c>
      <c r="C5" s="103" t="s">
        <v>9</v>
      </c>
      <c r="D5" s="104"/>
      <c r="E5" s="104"/>
      <c r="F5" s="104"/>
    </row>
    <row r="6" spans="2:6" s="8" customFormat="1" ht="18.5" x14ac:dyDescent="0.45">
      <c r="B6" s="6"/>
      <c r="C6" s="7"/>
      <c r="D6" s="7"/>
      <c r="E6" s="7"/>
    </row>
    <row r="7" spans="2:6" s="8" customFormat="1" ht="18.5" x14ac:dyDescent="0.45">
      <c r="B7" s="6" t="s">
        <v>45</v>
      </c>
      <c r="C7" s="110" t="s">
        <v>46</v>
      </c>
      <c r="D7" s="111"/>
      <c r="E7" s="111"/>
      <c r="F7" s="102"/>
    </row>
    <row r="8" spans="2:6" s="8" customFormat="1" ht="18.5" x14ac:dyDescent="0.45">
      <c r="B8" s="6"/>
      <c r="C8" s="7"/>
      <c r="D8" s="7"/>
      <c r="E8" s="7"/>
    </row>
    <row r="9" spans="2:6" s="8" customFormat="1" ht="18.5" x14ac:dyDescent="0.45">
      <c r="B9" s="6" t="s">
        <v>47</v>
      </c>
      <c r="C9" s="110" t="s">
        <v>48</v>
      </c>
      <c r="D9" s="111"/>
      <c r="E9" s="111"/>
      <c r="F9" s="102"/>
    </row>
    <row r="10" spans="2:6" s="8" customFormat="1" ht="19" thickBot="1" x14ac:dyDescent="0.5">
      <c r="B10" s="6"/>
      <c r="C10" s="7"/>
      <c r="D10" s="7"/>
      <c r="E10" s="7"/>
    </row>
    <row r="11" spans="2:6" s="8" customFormat="1" x14ac:dyDescent="0.35">
      <c r="B11" s="9" t="s">
        <v>16</v>
      </c>
      <c r="C11" s="98">
        <v>50000</v>
      </c>
      <c r="D11" s="10"/>
      <c r="E11" s="11"/>
    </row>
    <row r="12" spans="2:6" s="8" customFormat="1" x14ac:dyDescent="0.35">
      <c r="B12" s="12"/>
      <c r="C12" s="13"/>
      <c r="D12" s="7"/>
      <c r="E12" s="14"/>
    </row>
    <row r="13" spans="2:6" s="8" customFormat="1" x14ac:dyDescent="0.35">
      <c r="B13" s="12"/>
      <c r="C13" s="13"/>
      <c r="D13" s="7"/>
      <c r="E13" s="14"/>
    </row>
    <row r="14" spans="2:6" x14ac:dyDescent="0.35">
      <c r="B14" s="12"/>
      <c r="C14" s="13" t="s">
        <v>0</v>
      </c>
      <c r="D14" s="4"/>
      <c r="E14" s="15" t="s">
        <v>2</v>
      </c>
    </row>
    <row r="15" spans="2:6" x14ac:dyDescent="0.35">
      <c r="B15" s="16"/>
      <c r="C15" s="17"/>
      <c r="D15" s="18"/>
      <c r="E15" s="19"/>
    </row>
    <row r="16" spans="2:6" x14ac:dyDescent="0.35">
      <c r="B16" s="12" t="s">
        <v>8</v>
      </c>
      <c r="C16" s="20">
        <f>+C11*E16</f>
        <v>2500</v>
      </c>
      <c r="D16" s="4"/>
      <c r="E16" s="100">
        <v>0.05</v>
      </c>
    </row>
    <row r="17" spans="2:6" ht="21.75" customHeight="1" x14ac:dyDescent="0.35">
      <c r="B17" s="21" t="s">
        <v>1</v>
      </c>
      <c r="C17" s="22">
        <f>+C11+C16</f>
        <v>52500</v>
      </c>
      <c r="D17" s="23"/>
      <c r="E17" s="24">
        <f>1+E16</f>
        <v>1.05</v>
      </c>
    </row>
    <row r="18" spans="2:6" ht="21.75" customHeight="1" x14ac:dyDescent="0.35">
      <c r="B18" s="21"/>
      <c r="C18" s="22"/>
      <c r="D18" s="23"/>
      <c r="E18" s="24"/>
    </row>
    <row r="19" spans="2:6" ht="21.75" customHeight="1" x14ac:dyDescent="0.35">
      <c r="B19" s="25" t="s">
        <v>27</v>
      </c>
      <c r="C19" s="22"/>
      <c r="D19" s="23"/>
      <c r="E19" s="26"/>
    </row>
    <row r="20" spans="2:6" ht="21.75" customHeight="1" x14ac:dyDescent="0.35">
      <c r="B20" s="21" t="s">
        <v>32</v>
      </c>
      <c r="C20" s="27" t="s">
        <v>0</v>
      </c>
      <c r="D20" s="28"/>
      <c r="E20" s="29" t="s">
        <v>2</v>
      </c>
    </row>
    <row r="21" spans="2:6" ht="17.25" customHeight="1" x14ac:dyDescent="0.35">
      <c r="B21" s="30" t="s">
        <v>18</v>
      </c>
      <c r="C21" s="31">
        <v>0</v>
      </c>
      <c r="D21" s="32"/>
      <c r="E21" s="33">
        <v>0</v>
      </c>
    </row>
    <row r="22" spans="2:6" ht="15" customHeight="1" x14ac:dyDescent="0.35">
      <c r="B22" s="34" t="s">
        <v>30</v>
      </c>
      <c r="C22" s="35">
        <v>0</v>
      </c>
      <c r="D22" s="36"/>
      <c r="E22" s="37">
        <v>0</v>
      </c>
    </row>
    <row r="23" spans="2:6" x14ac:dyDescent="0.35">
      <c r="B23" s="38" t="s">
        <v>41</v>
      </c>
      <c r="C23" s="39">
        <f>+E23*$C$11</f>
        <v>6737.4999999999991</v>
      </c>
      <c r="D23" s="28"/>
      <c r="E23" s="40">
        <f>8.475%+E16</f>
        <v>0.13474999999999998</v>
      </c>
    </row>
    <row r="24" spans="2:6" x14ac:dyDescent="0.35">
      <c r="B24" s="41" t="s">
        <v>31</v>
      </c>
      <c r="C24" s="42">
        <f t="shared" ref="C24:C26" si="0">+E24*$C$11</f>
        <v>1487.5</v>
      </c>
      <c r="D24" s="43"/>
      <c r="E24" s="44">
        <v>2.9749999999999999E-2</v>
      </c>
    </row>
    <row r="25" spans="2:6" x14ac:dyDescent="0.35">
      <c r="B25" s="41" t="s">
        <v>40</v>
      </c>
      <c r="C25" s="42">
        <f t="shared" si="0"/>
        <v>5250.0000000000009</v>
      </c>
      <c r="D25" s="43"/>
      <c r="E25" s="44">
        <f>5.5%+E16</f>
        <v>0.10500000000000001</v>
      </c>
    </row>
    <row r="26" spans="2:6" x14ac:dyDescent="0.35">
      <c r="B26" s="45" t="s">
        <v>43</v>
      </c>
      <c r="C26" s="42">
        <f t="shared" si="0"/>
        <v>3750</v>
      </c>
      <c r="D26" s="46"/>
      <c r="E26" s="99">
        <v>7.4999999999999997E-2</v>
      </c>
    </row>
    <row r="27" spans="2:6" x14ac:dyDescent="0.35">
      <c r="B27" s="47"/>
      <c r="C27" s="39"/>
      <c r="D27" s="48"/>
      <c r="E27" s="49"/>
    </row>
    <row r="28" spans="2:6" x14ac:dyDescent="0.35">
      <c r="B28" s="50"/>
      <c r="C28" s="51"/>
      <c r="D28" s="4"/>
      <c r="E28" s="52"/>
    </row>
    <row r="29" spans="2:6" x14ac:dyDescent="0.35">
      <c r="B29" s="21" t="s">
        <v>3</v>
      </c>
      <c r="C29" s="27" t="s">
        <v>0</v>
      </c>
      <c r="D29" s="23"/>
      <c r="E29" s="29" t="s">
        <v>2</v>
      </c>
    </row>
    <row r="30" spans="2:6" x14ac:dyDescent="0.35">
      <c r="B30" s="38" t="s">
        <v>19</v>
      </c>
      <c r="C30" s="53">
        <v>0</v>
      </c>
      <c r="D30" s="54"/>
      <c r="E30" s="55">
        <v>0</v>
      </c>
    </row>
    <row r="31" spans="2:6" x14ac:dyDescent="0.35">
      <c r="B31" s="45" t="s">
        <v>23</v>
      </c>
      <c r="C31" s="56">
        <v>0</v>
      </c>
      <c r="D31" s="57"/>
      <c r="E31" s="58">
        <v>0</v>
      </c>
    </row>
    <row r="32" spans="2:6" x14ac:dyDescent="0.35">
      <c r="B32" s="38" t="s">
        <v>12</v>
      </c>
      <c r="C32" s="39">
        <f t="shared" ref="C32:C38" si="1">+E32*$C$11</f>
        <v>545.69999999999993</v>
      </c>
      <c r="D32" s="54"/>
      <c r="E32" s="59">
        <f>SUM(E33:E38)</f>
        <v>1.0913999999999998E-2</v>
      </c>
      <c r="F32" s="60"/>
    </row>
    <row r="33" spans="2:7" x14ac:dyDescent="0.35">
      <c r="B33" s="45" t="s">
        <v>10</v>
      </c>
      <c r="C33" s="42">
        <f t="shared" si="1"/>
        <v>210</v>
      </c>
      <c r="D33" s="57"/>
      <c r="E33" s="61">
        <v>4.1999999999999997E-3</v>
      </c>
      <c r="F33" s="60"/>
    </row>
    <row r="34" spans="2:7" x14ac:dyDescent="0.35">
      <c r="B34" s="45" t="s">
        <v>11</v>
      </c>
      <c r="C34" s="42">
        <f t="shared" ref="C34" si="2">+E34*$C$11</f>
        <v>119.99999999999999</v>
      </c>
      <c r="D34" s="57"/>
      <c r="E34" s="61">
        <v>2.3999999999999998E-3</v>
      </c>
      <c r="F34" s="60"/>
    </row>
    <row r="35" spans="2:7" x14ac:dyDescent="0.35">
      <c r="B35" s="45" t="s">
        <v>20</v>
      </c>
      <c r="C35" s="42">
        <f t="shared" si="1"/>
        <v>59.999999999999993</v>
      </c>
      <c r="D35" s="57"/>
      <c r="E35" s="61">
        <v>1.1999999999999999E-3</v>
      </c>
      <c r="F35" s="60"/>
    </row>
    <row r="36" spans="2:7" x14ac:dyDescent="0.35">
      <c r="B36" s="45" t="s">
        <v>21</v>
      </c>
      <c r="C36" s="42">
        <f t="shared" si="1"/>
        <v>59.999999999999993</v>
      </c>
      <c r="D36" s="57"/>
      <c r="E36" s="61">
        <v>1.1999999999999999E-3</v>
      </c>
      <c r="F36" s="60"/>
    </row>
    <row r="37" spans="2:7" x14ac:dyDescent="0.35">
      <c r="B37" s="45" t="s">
        <v>24</v>
      </c>
      <c r="C37" s="42">
        <f t="shared" si="1"/>
        <v>59.999999999999993</v>
      </c>
      <c r="D37" s="57"/>
      <c r="E37" s="61">
        <v>1.1999999999999999E-3</v>
      </c>
      <c r="F37" s="60"/>
      <c r="G37" s="60"/>
    </row>
    <row r="38" spans="2:7" x14ac:dyDescent="0.35">
      <c r="B38" s="45" t="s">
        <v>25</v>
      </c>
      <c r="C38" s="42">
        <f t="shared" si="1"/>
        <v>35.700000000000003</v>
      </c>
      <c r="D38" s="57"/>
      <c r="E38" s="61">
        <v>7.1400000000000001E-4</v>
      </c>
      <c r="F38" s="60"/>
      <c r="G38" s="62"/>
    </row>
    <row r="39" spans="2:7" x14ac:dyDescent="0.35">
      <c r="B39" s="63"/>
      <c r="C39" s="23"/>
      <c r="D39" s="23"/>
      <c r="E39" s="26"/>
      <c r="G39" s="64"/>
    </row>
    <row r="40" spans="2:7" x14ac:dyDescent="0.35">
      <c r="B40" s="65" t="s">
        <v>29</v>
      </c>
      <c r="C40" s="27" t="s">
        <v>0</v>
      </c>
      <c r="D40" s="23"/>
      <c r="E40" s="29" t="s">
        <v>2</v>
      </c>
      <c r="G40" s="64"/>
    </row>
    <row r="41" spans="2:7" x14ac:dyDescent="0.35">
      <c r="B41" s="66" t="s">
        <v>19</v>
      </c>
      <c r="C41" s="67">
        <v>0</v>
      </c>
      <c r="D41" s="23"/>
      <c r="E41" s="24">
        <v>0</v>
      </c>
      <c r="G41" s="64"/>
    </row>
    <row r="42" spans="2:7" x14ac:dyDescent="0.35">
      <c r="B42" s="66" t="s">
        <v>5</v>
      </c>
      <c r="C42" s="67">
        <v>0</v>
      </c>
      <c r="D42" s="23"/>
      <c r="E42" s="24">
        <v>0</v>
      </c>
      <c r="G42" s="64"/>
    </row>
    <row r="43" spans="2:7" x14ac:dyDescent="0.35">
      <c r="B43" s="45" t="s">
        <v>22</v>
      </c>
      <c r="C43" s="68">
        <v>0</v>
      </c>
      <c r="D43" s="69"/>
      <c r="E43" s="70">
        <v>0</v>
      </c>
      <c r="G43" s="64"/>
    </row>
    <row r="44" spans="2:7" x14ac:dyDescent="0.35">
      <c r="B44" s="63"/>
      <c r="C44" s="23"/>
      <c r="D44" s="23"/>
      <c r="E44" s="26"/>
      <c r="G44" s="64"/>
    </row>
    <row r="45" spans="2:7" x14ac:dyDescent="0.35">
      <c r="B45" s="71"/>
      <c r="C45" s="72"/>
      <c r="D45" s="46"/>
      <c r="E45" s="40"/>
    </row>
    <row r="46" spans="2:7" x14ac:dyDescent="0.35">
      <c r="B46" s="73" t="s">
        <v>26</v>
      </c>
      <c r="C46" s="74"/>
      <c r="D46" s="75"/>
      <c r="E46" s="76"/>
    </row>
    <row r="47" spans="2:7" x14ac:dyDescent="0.35">
      <c r="B47" s="77"/>
      <c r="C47" s="74"/>
      <c r="D47" s="75"/>
      <c r="E47" s="76"/>
    </row>
    <row r="48" spans="2:7" x14ac:dyDescent="0.35">
      <c r="B48" s="21" t="s">
        <v>17</v>
      </c>
      <c r="C48" s="28"/>
      <c r="D48" s="28"/>
      <c r="E48" s="78">
        <v>6</v>
      </c>
    </row>
    <row r="49" spans="2:5" x14ac:dyDescent="0.35">
      <c r="B49" s="16"/>
      <c r="C49" s="79"/>
      <c r="D49" s="79"/>
      <c r="E49" s="80"/>
    </row>
    <row r="50" spans="2:5" x14ac:dyDescent="0.35">
      <c r="B50" s="16"/>
      <c r="C50" s="27" t="s">
        <v>39</v>
      </c>
      <c r="D50" s="79"/>
      <c r="E50" s="29" t="s">
        <v>4</v>
      </c>
    </row>
    <row r="51" spans="2:5" x14ac:dyDescent="0.35">
      <c r="B51" s="81" t="s">
        <v>18</v>
      </c>
      <c r="C51" s="82">
        <v>0</v>
      </c>
      <c r="D51" s="83"/>
      <c r="E51" s="84">
        <v>0</v>
      </c>
    </row>
    <row r="52" spans="2:5" x14ac:dyDescent="0.35">
      <c r="B52" s="81" t="s">
        <v>41</v>
      </c>
      <c r="C52" s="101">
        <f>6*C32+C23</f>
        <v>10011.699999999999</v>
      </c>
      <c r="D52" s="83"/>
      <c r="E52" s="84">
        <f>(E23+6*E32)/E48</f>
        <v>3.337233333333333E-2</v>
      </c>
    </row>
    <row r="53" spans="2:5" x14ac:dyDescent="0.35">
      <c r="B53" s="45" t="s">
        <v>43</v>
      </c>
      <c r="C53" s="39">
        <f>C26</f>
        <v>3750</v>
      </c>
      <c r="D53" s="28"/>
      <c r="E53" s="40">
        <f>E26/6</f>
        <v>1.2499999999999999E-2</v>
      </c>
    </row>
    <row r="54" spans="2:5" x14ac:dyDescent="0.35">
      <c r="B54" s="12" t="s">
        <v>42</v>
      </c>
      <c r="C54" s="85">
        <f>C52</f>
        <v>10011.699999999999</v>
      </c>
      <c r="D54" s="7"/>
      <c r="E54" s="86">
        <f>E52</f>
        <v>3.337233333333333E-2</v>
      </c>
    </row>
    <row r="55" spans="2:5" x14ac:dyDescent="0.35">
      <c r="B55" s="45" t="s">
        <v>43</v>
      </c>
      <c r="C55" s="39">
        <f>C26</f>
        <v>3750</v>
      </c>
      <c r="D55" s="28"/>
      <c r="E55" s="40">
        <f>E26/6</f>
        <v>1.2499999999999999E-2</v>
      </c>
    </row>
    <row r="56" spans="2:5" x14ac:dyDescent="0.35">
      <c r="B56" s="71"/>
      <c r="C56" s="72"/>
      <c r="D56" s="46"/>
      <c r="E56" s="87"/>
    </row>
    <row r="57" spans="2:5" x14ac:dyDescent="0.35">
      <c r="B57" s="88" t="s">
        <v>44</v>
      </c>
      <c r="C57" s="72"/>
      <c r="D57" s="46"/>
      <c r="E57" s="87"/>
    </row>
    <row r="58" spans="2:5" x14ac:dyDescent="0.35">
      <c r="B58" s="71" t="s">
        <v>6</v>
      </c>
      <c r="C58" s="39"/>
      <c r="D58" s="46"/>
      <c r="E58" s="59">
        <f>E23+E32</f>
        <v>0.14566399999999999</v>
      </c>
    </row>
    <row r="59" spans="2:5" x14ac:dyDescent="0.35">
      <c r="B59" s="71" t="s">
        <v>7</v>
      </c>
      <c r="C59" s="39"/>
      <c r="D59" s="46"/>
      <c r="E59" s="59">
        <f>E32</f>
        <v>1.0913999999999998E-2</v>
      </c>
    </row>
    <row r="60" spans="2:5" x14ac:dyDescent="0.35">
      <c r="B60" s="71" t="s">
        <v>28</v>
      </c>
      <c r="C60" s="89"/>
      <c r="D60" s="46"/>
      <c r="E60" s="90">
        <v>0</v>
      </c>
    </row>
    <row r="61" spans="2:5" x14ac:dyDescent="0.35">
      <c r="B61" s="71"/>
      <c r="C61" s="39"/>
      <c r="D61" s="46"/>
      <c r="E61" s="59"/>
    </row>
    <row r="62" spans="2:5" x14ac:dyDescent="0.35">
      <c r="B62" s="16" t="s">
        <v>34</v>
      </c>
      <c r="C62" s="91"/>
      <c r="D62" s="92"/>
      <c r="E62" s="93"/>
    </row>
    <row r="63" spans="2:5" ht="70.5" customHeight="1" x14ac:dyDescent="0.35">
      <c r="B63" s="106" t="s">
        <v>33</v>
      </c>
      <c r="C63" s="107"/>
      <c r="D63" s="107"/>
      <c r="E63" s="108"/>
    </row>
    <row r="64" spans="2:5" ht="59.25" customHeight="1" x14ac:dyDescent="0.35">
      <c r="B64" s="106" t="s">
        <v>35</v>
      </c>
      <c r="C64" s="107"/>
      <c r="D64" s="107"/>
      <c r="E64" s="108"/>
    </row>
    <row r="65" spans="2:5" ht="59.25" customHeight="1" x14ac:dyDescent="0.35">
      <c r="B65" s="106" t="s">
        <v>37</v>
      </c>
      <c r="C65" s="109"/>
      <c r="D65" s="109"/>
      <c r="E65" s="108"/>
    </row>
    <row r="66" spans="2:5" ht="15" thickBot="1" x14ac:dyDescent="0.4">
      <c r="B66" s="94"/>
      <c r="C66" s="95"/>
      <c r="D66" s="96"/>
      <c r="E66" s="97"/>
    </row>
  </sheetData>
  <sheetProtection algorithmName="SHA-512" hashValue="bDNQcKafhZzomIjKm0/80WePQdi9CXZNOow9VJU6deSK1iHBD65uY6bcB6OPFLVFWjF/G+u4YCUIiu7EuFVgcA==" saltValue="MWdTwa4mtGNLW0ZcrkY99w==" spinCount="100000" sheet="1" objects="1" scenarios="1"/>
  <mergeCells count="7">
    <mergeCell ref="C5:F5"/>
    <mergeCell ref="B3:F3"/>
    <mergeCell ref="B63:E63"/>
    <mergeCell ref="B64:E64"/>
    <mergeCell ref="B65:E65"/>
    <mergeCell ref="C7:E7"/>
    <mergeCell ref="C9:E9"/>
  </mergeCells>
  <dataValidations count="3">
    <dataValidation type="decimal" allowBlank="1" showInputMessage="1" showErrorMessage="1" sqref="E16" xr:uid="{D5A4E63D-0308-4C8A-B341-1F22FDC67D6E}">
      <formula1>0</formula1>
      <formula2>0.05</formula2>
    </dataValidation>
    <dataValidation type="whole" operator="greaterThanOrEqual" allowBlank="1" showInputMessage="1" showErrorMessage="1" sqref="C11" xr:uid="{1F837336-07E8-485C-9DEC-946BE3D2431F}">
      <formula1>5000</formula1>
    </dataValidation>
    <dataValidation type="decimal" allowBlank="1" showInputMessage="1" showErrorMessage="1" sqref="E26" xr:uid="{17C21AAF-3FFD-49EC-B1D6-06970B992916}">
      <formula1>0</formula1>
      <formula2>0.105</formula2>
    </dataValidation>
  </dataValidations>
  <pageMargins left="0.70866141732283472" right="0.70866141732283472" top="0.78740157480314965" bottom="0.78740157480314965"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xpecto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Sören Winzek</dc:creator>
  <cp:lastModifiedBy>Georg Eberl</cp:lastModifiedBy>
  <cp:lastPrinted>2021-01-28T15:01:29Z</cp:lastPrinted>
  <dcterms:created xsi:type="dcterms:W3CDTF">2015-11-02T12:37:55Z</dcterms:created>
  <dcterms:modified xsi:type="dcterms:W3CDTF">2021-03-02T13:33:03Z</dcterms:modified>
</cp:coreProperties>
</file>